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rives compartilhados\Pós-Graduação\CPG\BOLSAS\2023\"/>
    </mc:Choice>
  </mc:AlternateContent>
  <bookViews>
    <workbookView xWindow="0" yWindow="0" windowWidth="28800" windowHeight="1161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E59" i="1" l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2" i="1"/>
  <c r="E40" i="1"/>
  <c r="E39" i="1"/>
  <c r="E38" i="1"/>
  <c r="E36" i="1"/>
  <c r="E35" i="1"/>
  <c r="E34" i="1"/>
  <c r="E32" i="1"/>
  <c r="E31" i="1"/>
  <c r="E30" i="1"/>
  <c r="E28" i="1"/>
  <c r="E27" i="1"/>
  <c r="E26" i="1"/>
  <c r="E24" i="1"/>
  <c r="E23" i="1"/>
  <c r="E22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E5" i="1"/>
  <c r="E37" i="1" l="1"/>
  <c r="E29" i="1"/>
  <c r="E20" i="1"/>
  <c r="E33" i="1"/>
  <c r="E60" i="1"/>
  <c r="E25" i="1"/>
  <c r="E43" i="1" s="1"/>
  <c r="D2" i="1" s="1"/>
  <c r="E41" i="1"/>
</calcChain>
</file>

<file path=xl/sharedStrings.xml><?xml version="1.0" encoding="utf-8"?>
<sst xmlns="http://schemas.openxmlformats.org/spreadsheetml/2006/main" count="97" uniqueCount="74">
  <si>
    <t xml:space="preserve">QUADRO DE PONTUAÇÃO               </t>
  </si>
  <si>
    <t>Total de Pontos</t>
  </si>
  <si>
    <t>PUBLICAÇÕES (PESO 6)</t>
  </si>
  <si>
    <t>Pts</t>
  </si>
  <si>
    <t>Qtd Máx Permitida</t>
  </si>
  <si>
    <t>Qtde</t>
  </si>
  <si>
    <t>1. Artigos publicados</t>
  </si>
  <si>
    <t>1.1 Artigo publicado/aceito A1</t>
  </si>
  <si>
    <t>1.2 Artigo publicado/aceito A2</t>
  </si>
  <si>
    <t>1.3 Artigo publicado/aceito A3</t>
  </si>
  <si>
    <t>1.4 Artigo publicado/aceito A4</t>
  </si>
  <si>
    <t>1.5 Artigo publicado/aceito B1</t>
  </si>
  <si>
    <t>1.6 Artigo publicado/aceito B2</t>
  </si>
  <si>
    <t>1.7 Artigo publicado/aceito B3</t>
  </si>
  <si>
    <t>1.8 Artigo publicado/aceito B4</t>
  </si>
  <si>
    <t>2. Livros</t>
  </si>
  <si>
    <t>2.1 Autor (editora universitária, conselho editorial)</t>
  </si>
  <si>
    <t>2.2 Organizador (editora universitária, conselho editorial)</t>
  </si>
  <si>
    <t>2.3. Capítulo de livro (editora universitária, conselho editorial)</t>
  </si>
  <si>
    <t>máx. 2 capítulos no mesmo livro</t>
  </si>
  <si>
    <t>2.4. Autor (editora comercial, conselho editorial)</t>
  </si>
  <si>
    <t>2.5. Organizador (editora comercial, conselho editorial)</t>
  </si>
  <si>
    <t>2.6. Capítulo de livro (editora comercial, conselho editorial)</t>
  </si>
  <si>
    <t>TOTAL PUBLICAÇÕES</t>
  </si>
  <si>
    <t>EVENTOS (PESO 2)</t>
  </si>
  <si>
    <t>3. Trabalhos completos publicados em eventos internacionais</t>
  </si>
  <si>
    <t>máx. 5</t>
  </si>
  <si>
    <t>4. Trabalhos completos publicados em eventos nacionais</t>
  </si>
  <si>
    <t>5. Trabalhos completos publicados em eventos regionais/locais</t>
  </si>
  <si>
    <t>total máximo - trabalhos completos</t>
  </si>
  <si>
    <t>6. Resumos publicados em eventos internacionais</t>
  </si>
  <si>
    <t>7. Resumos publicados em eventos nacionais</t>
  </si>
  <si>
    <t>8. Resumos publicados em eventos regionais/locais</t>
  </si>
  <si>
    <t>total máximo - trabalhos apresentados em eventos</t>
  </si>
  <si>
    <t>9. Trabalhos apresentados em eventos internacionais</t>
  </si>
  <si>
    <t>10. Trabalhos apresentados em eventos nacionais</t>
  </si>
  <si>
    <t>11. Trabalhos apresentados em eventos regionais/locais</t>
  </si>
  <si>
    <t>12. Palestras, conferências, mesas redondas proferidas (internacionais)</t>
  </si>
  <si>
    <t>13. Palestras, conferências, mesas redondas proferidas (nacionais)</t>
  </si>
  <si>
    <t>14. Palestras, conferências, mesas redondas proferidas (regionais/locais)</t>
  </si>
  <si>
    <t>total máximo palestras proferidas</t>
  </si>
  <si>
    <t>15. Participação em congressos internacionais</t>
  </si>
  <si>
    <t>máx. 3</t>
  </si>
  <si>
    <t>16. Participação em congressos nacionais</t>
  </si>
  <si>
    <t>17. Participação em congressos regionais/locais</t>
  </si>
  <si>
    <t>total máximo - participação em congressos</t>
  </si>
  <si>
    <t>18. Organização de eventos acadêmicos, técnicos, científicos</t>
  </si>
  <si>
    <t>máx. 4</t>
  </si>
  <si>
    <t>TOTAL EVENTOS</t>
  </si>
  <si>
    <t>OUTRAS ATIVIDADES (PESO 2)</t>
  </si>
  <si>
    <t>19. Experiência docente na pós-graduação</t>
  </si>
  <si>
    <t>para cada h/aula (máx. 20)</t>
  </si>
  <si>
    <t>20. Experiência docente na graduação (mínimo 30h trabalhadas)</t>
  </si>
  <si>
    <t>por semestre</t>
  </si>
  <si>
    <t>21. Experiência docente na educação básica</t>
  </si>
  <si>
    <t>por semestre  (máx. 10)</t>
  </si>
  <si>
    <t>22. Iniciação com bolsa (PIBC, PITID, PIBID, PET, FAPs, CNPq e outros)</t>
  </si>
  <si>
    <t>máx. 3 IC</t>
  </si>
  <si>
    <t>23. Membro de grupo de pesquisa registrado no Diretório CNPq</t>
  </si>
  <si>
    <t>máx. 2 grupos</t>
  </si>
  <si>
    <t>24. Orientação de TCC de curso especialização</t>
  </si>
  <si>
    <t>25. Orientação TCC de curso de graduação</t>
  </si>
  <si>
    <t>máx. 2</t>
  </si>
  <si>
    <t>por semestre (máx. 2)</t>
  </si>
  <si>
    <t>por semestre (máx. 5)</t>
  </si>
  <si>
    <t>32. Especialização, extensão realizada (mínimo de 360h)</t>
  </si>
  <si>
    <t>TOTAL OUTRAS ATIVIDADES</t>
  </si>
  <si>
    <t>26. Coorientação de TCC de curso de graduação</t>
  </si>
  <si>
    <t>27. Orientação de IC em Programa Institucional</t>
  </si>
  <si>
    <t>28. Participação em bancas de TCC</t>
  </si>
  <si>
    <t>29. Experiência docente na Graduação como auxiliar – PAD ou monitoria.</t>
  </si>
  <si>
    <t>30. Experiência docente na Graduação – PED ou estágio docente como estudante de pós-graduação.</t>
  </si>
  <si>
    <t>31. Intercâmbio acadêmico na Graduação com bolsa</t>
  </si>
  <si>
    <t>32. Intercâmbio acadêmico na Pós-Graduação com 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</si>
</sst>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0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3" borderId="13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1" fillId="4" borderId="18" xfId="0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right"/>
    </xf>
    <xf numFmtId="0" fontId="1" fillId="0" borderId="18" xfId="0" applyFont="1" applyBorder="1" applyAlignment="1">
      <alignment horizontal="right" wrapText="1"/>
    </xf>
    <xf numFmtId="0" fontId="2" fillId="3" borderId="18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left" wrapText="1"/>
    </xf>
    <xf numFmtId="0" fontId="4" fillId="4" borderId="18" xfId="0" applyFont="1" applyFill="1" applyBorder="1" applyAlignment="1">
      <alignment horizontal="right" wrapText="1"/>
    </xf>
    <xf numFmtId="0" fontId="4" fillId="0" borderId="21" xfId="0" applyFont="1" applyBorder="1" applyAlignment="1">
      <alignment horizontal="right" wrapText="1"/>
    </xf>
    <xf numFmtId="0" fontId="1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right" wrapText="1"/>
    </xf>
    <xf numFmtId="0" fontId="1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1" fillId="0" borderId="28" xfId="0" applyFont="1" applyBorder="1" applyAlignment="1">
      <alignment horizontal="right" wrapText="1"/>
    </xf>
    <xf numFmtId="0" fontId="1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1" fillId="3" borderId="14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workbookViewId="0">
      <pane ySplit="2" topLeftCell="A3" activePane="bottomLeft" state="frozen"/>
      <selection pane="bottomLeft" activeCell="D52" sqref="D52"/>
    </sheetView>
  </sheetViews>
  <sheetFormatPr defaultColWidth="11" defaultRowHeight="15.75" x14ac:dyDescent="0.25"/>
  <cols>
    <col min="1" max="1" width="58.375" customWidth="1"/>
    <col min="2" max="2" width="15.125" customWidth="1"/>
    <col min="3" max="3" width="15" customWidth="1"/>
  </cols>
  <sheetData>
    <row r="1" spans="1:5" ht="16.5" thickBot="1" x14ac:dyDescent="0.3">
      <c r="A1" s="46" t="s">
        <v>0</v>
      </c>
      <c r="B1" s="47"/>
      <c r="C1" s="48"/>
      <c r="D1" s="52" t="s">
        <v>1</v>
      </c>
      <c r="E1" s="53"/>
    </row>
    <row r="2" spans="1:5" ht="16.5" thickBot="1" x14ac:dyDescent="0.3">
      <c r="A2" s="49"/>
      <c r="B2" s="50"/>
      <c r="C2" s="51"/>
      <c r="D2" s="54">
        <f>SUM(E20,E43,E60)</f>
        <v>0</v>
      </c>
      <c r="E2" s="55"/>
    </row>
    <row r="3" spans="1:5" ht="32.25" thickBot="1" x14ac:dyDescent="0.3">
      <c r="A3" s="10" t="s">
        <v>2</v>
      </c>
      <c r="B3" s="11" t="s">
        <v>3</v>
      </c>
      <c r="C3" s="12" t="s">
        <v>4</v>
      </c>
      <c r="D3" s="1" t="s">
        <v>5</v>
      </c>
      <c r="E3" s="38" t="s">
        <v>3</v>
      </c>
    </row>
    <row r="4" spans="1:5" x14ac:dyDescent="0.25">
      <c r="A4" s="13" t="s">
        <v>6</v>
      </c>
      <c r="B4" s="14"/>
      <c r="C4" s="15"/>
      <c r="D4" s="2"/>
      <c r="E4" s="39"/>
    </row>
    <row r="5" spans="1:5" x14ac:dyDescent="0.25">
      <c r="A5" s="16" t="s">
        <v>7</v>
      </c>
      <c r="B5" s="17">
        <v>10</v>
      </c>
      <c r="C5" s="18"/>
      <c r="D5" s="3"/>
      <c r="E5" s="40">
        <f>($B5*D5)</f>
        <v>0</v>
      </c>
    </row>
    <row r="6" spans="1:5" x14ac:dyDescent="0.25">
      <c r="A6" s="16" t="s">
        <v>8</v>
      </c>
      <c r="B6" s="17">
        <v>8</v>
      </c>
      <c r="C6" s="18"/>
      <c r="D6" s="3"/>
      <c r="E6" s="40">
        <f t="shared" ref="E6:E19" si="0">($B6*D6)</f>
        <v>0</v>
      </c>
    </row>
    <row r="7" spans="1:5" x14ac:dyDescent="0.25">
      <c r="A7" s="16" t="s">
        <v>9</v>
      </c>
      <c r="B7" s="17">
        <v>6</v>
      </c>
      <c r="C7" s="18"/>
      <c r="D7" s="3"/>
      <c r="E7" s="40">
        <f t="shared" si="0"/>
        <v>0</v>
      </c>
    </row>
    <row r="8" spans="1:5" x14ac:dyDescent="0.25">
      <c r="A8" s="16" t="s">
        <v>10</v>
      </c>
      <c r="B8" s="17">
        <v>5</v>
      </c>
      <c r="C8" s="18"/>
      <c r="D8" s="3"/>
      <c r="E8" s="40">
        <f t="shared" si="0"/>
        <v>0</v>
      </c>
    </row>
    <row r="9" spans="1:5" x14ac:dyDescent="0.25">
      <c r="A9" s="16" t="s">
        <v>11</v>
      </c>
      <c r="B9" s="17">
        <v>4</v>
      </c>
      <c r="C9" s="18"/>
      <c r="D9" s="3"/>
      <c r="E9" s="40">
        <f t="shared" si="0"/>
        <v>0</v>
      </c>
    </row>
    <row r="10" spans="1:5" x14ac:dyDescent="0.25">
      <c r="A10" s="16" t="s">
        <v>12</v>
      </c>
      <c r="B10" s="17">
        <v>3</v>
      </c>
      <c r="C10" s="18"/>
      <c r="D10" s="3"/>
      <c r="E10" s="40">
        <f t="shared" si="0"/>
        <v>0</v>
      </c>
    </row>
    <row r="11" spans="1:5" x14ac:dyDescent="0.25">
      <c r="A11" s="16" t="s">
        <v>13</v>
      </c>
      <c r="B11" s="17">
        <v>2</v>
      </c>
      <c r="C11" s="18"/>
      <c r="D11" s="3"/>
      <c r="E11" s="40">
        <f t="shared" si="0"/>
        <v>0</v>
      </c>
    </row>
    <row r="12" spans="1:5" x14ac:dyDescent="0.25">
      <c r="A12" s="16" t="s">
        <v>14</v>
      </c>
      <c r="B12" s="17">
        <v>1</v>
      </c>
      <c r="C12" s="18"/>
      <c r="D12" s="3"/>
      <c r="E12" s="40">
        <f t="shared" si="0"/>
        <v>0</v>
      </c>
    </row>
    <row r="13" spans="1:5" x14ac:dyDescent="0.25">
      <c r="A13" s="19" t="s">
        <v>15</v>
      </c>
      <c r="B13" s="20"/>
      <c r="C13" s="21"/>
      <c r="D13" s="4"/>
      <c r="E13" s="41"/>
    </row>
    <row r="14" spans="1:5" x14ac:dyDescent="0.25">
      <c r="A14" s="16" t="s">
        <v>16</v>
      </c>
      <c r="B14" s="17">
        <v>20</v>
      </c>
      <c r="C14" s="18"/>
      <c r="D14" s="3"/>
      <c r="E14" s="40">
        <f t="shared" si="0"/>
        <v>0</v>
      </c>
    </row>
    <row r="15" spans="1:5" x14ac:dyDescent="0.25">
      <c r="A15" s="16" t="s">
        <v>17</v>
      </c>
      <c r="B15" s="17">
        <v>10</v>
      </c>
      <c r="C15" s="18"/>
      <c r="D15" s="3"/>
      <c r="E15" s="40">
        <f t="shared" si="0"/>
        <v>0</v>
      </c>
    </row>
    <row r="16" spans="1:5" ht="31.5" x14ac:dyDescent="0.25">
      <c r="A16" s="22" t="s">
        <v>18</v>
      </c>
      <c r="B16" s="17">
        <v>10</v>
      </c>
      <c r="C16" s="18" t="s">
        <v>19</v>
      </c>
      <c r="D16" s="3"/>
      <c r="E16" s="40">
        <f t="shared" si="0"/>
        <v>0</v>
      </c>
    </row>
    <row r="17" spans="1:5" x14ac:dyDescent="0.25">
      <c r="A17" s="16" t="s">
        <v>20</v>
      </c>
      <c r="B17" s="17">
        <v>8</v>
      </c>
      <c r="C17" s="18"/>
      <c r="D17" s="3"/>
      <c r="E17" s="40">
        <f t="shared" si="0"/>
        <v>0</v>
      </c>
    </row>
    <row r="18" spans="1:5" x14ac:dyDescent="0.25">
      <c r="A18" s="16" t="s">
        <v>21</v>
      </c>
      <c r="B18" s="17">
        <v>4</v>
      </c>
      <c r="C18" s="18"/>
      <c r="D18" s="3"/>
      <c r="E18" s="40">
        <f t="shared" si="0"/>
        <v>0</v>
      </c>
    </row>
    <row r="19" spans="1:5" ht="31.5" x14ac:dyDescent="0.25">
      <c r="A19" s="16" t="s">
        <v>22</v>
      </c>
      <c r="B19" s="17">
        <v>4</v>
      </c>
      <c r="C19" s="18" t="s">
        <v>19</v>
      </c>
      <c r="D19" s="3"/>
      <c r="E19" s="40">
        <f t="shared" si="0"/>
        <v>0</v>
      </c>
    </row>
    <row r="20" spans="1:5" ht="16.5" thickBot="1" x14ac:dyDescent="0.3">
      <c r="A20" s="23" t="s">
        <v>23</v>
      </c>
      <c r="B20" s="17"/>
      <c r="C20" s="18"/>
      <c r="D20" s="5"/>
      <c r="E20" s="42">
        <f>SUM(E5:E19)*0.6</f>
        <v>0</v>
      </c>
    </row>
    <row r="21" spans="1:5" ht="32.25" thickBot="1" x14ac:dyDescent="0.3">
      <c r="A21" s="24" t="s">
        <v>24</v>
      </c>
      <c r="B21" s="25"/>
      <c r="C21" s="26" t="s">
        <v>4</v>
      </c>
      <c r="D21" s="6"/>
      <c r="E21" s="43"/>
    </row>
    <row r="22" spans="1:5" x14ac:dyDescent="0.25">
      <c r="A22" s="16" t="s">
        <v>25</v>
      </c>
      <c r="B22" s="17">
        <v>1</v>
      </c>
      <c r="C22" s="18" t="s">
        <v>26</v>
      </c>
      <c r="D22" s="3"/>
      <c r="E22" s="40">
        <f>IF(D22&lt;6,$B22*D22,$B22*5)</f>
        <v>0</v>
      </c>
    </row>
    <row r="23" spans="1:5" x14ac:dyDescent="0.25">
      <c r="A23" s="16" t="s">
        <v>27</v>
      </c>
      <c r="B23" s="17">
        <v>0.7</v>
      </c>
      <c r="C23" s="18" t="s">
        <v>26</v>
      </c>
      <c r="D23" s="3"/>
      <c r="E23" s="40">
        <f t="shared" ref="E23:E24" si="1">IF(D23&lt;6,$B23*D23,$B23*5)</f>
        <v>0</v>
      </c>
    </row>
    <row r="24" spans="1:5" x14ac:dyDescent="0.25">
      <c r="A24" s="27" t="s">
        <v>28</v>
      </c>
      <c r="B24" s="17">
        <v>0.3</v>
      </c>
      <c r="C24" s="18" t="s">
        <v>26</v>
      </c>
      <c r="D24" s="3"/>
      <c r="E24" s="40">
        <f t="shared" si="1"/>
        <v>0</v>
      </c>
    </row>
    <row r="25" spans="1:5" x14ac:dyDescent="0.25">
      <c r="A25" s="28" t="s">
        <v>29</v>
      </c>
      <c r="B25" s="20">
        <v>10</v>
      </c>
      <c r="C25" s="21"/>
      <c r="D25" s="4"/>
      <c r="E25" s="44">
        <f>SUM(E22:E24)</f>
        <v>0</v>
      </c>
    </row>
    <row r="26" spans="1:5" x14ac:dyDescent="0.25">
      <c r="A26" s="16" t="s">
        <v>30</v>
      </c>
      <c r="B26" s="17">
        <v>0.7</v>
      </c>
      <c r="C26" s="18" t="s">
        <v>26</v>
      </c>
      <c r="D26" s="3"/>
      <c r="E26" s="40">
        <f t="shared" ref="E26:E28" si="2">IF(D26&lt;6,$B26*D26,$B26*5)</f>
        <v>0</v>
      </c>
    </row>
    <row r="27" spans="1:5" x14ac:dyDescent="0.25">
      <c r="A27" s="16" t="s">
        <v>31</v>
      </c>
      <c r="B27" s="17">
        <v>0.5</v>
      </c>
      <c r="C27" s="18" t="s">
        <v>26</v>
      </c>
      <c r="D27" s="3"/>
      <c r="E27" s="40">
        <f t="shared" si="2"/>
        <v>0</v>
      </c>
    </row>
    <row r="28" spans="1:5" x14ac:dyDescent="0.25">
      <c r="A28" s="16" t="s">
        <v>32</v>
      </c>
      <c r="B28" s="17">
        <v>0.3</v>
      </c>
      <c r="C28" s="18" t="s">
        <v>26</v>
      </c>
      <c r="D28" s="3"/>
      <c r="E28" s="40">
        <f t="shared" si="2"/>
        <v>0</v>
      </c>
    </row>
    <row r="29" spans="1:5" x14ac:dyDescent="0.25">
      <c r="A29" s="28" t="s">
        <v>33</v>
      </c>
      <c r="B29" s="20">
        <v>7.5</v>
      </c>
      <c r="C29" s="21"/>
      <c r="D29" s="4"/>
      <c r="E29" s="44">
        <f>SUM(E26:E28)</f>
        <v>0</v>
      </c>
    </row>
    <row r="30" spans="1:5" x14ac:dyDescent="0.25">
      <c r="A30" s="16" t="s">
        <v>34</v>
      </c>
      <c r="B30" s="17">
        <v>0.7</v>
      </c>
      <c r="C30" s="18" t="s">
        <v>26</v>
      </c>
      <c r="D30" s="3"/>
      <c r="E30" s="40">
        <f t="shared" ref="E30:E32" si="3">IF(D30&lt;6,$B30*D30,$B30*5)</f>
        <v>0</v>
      </c>
    </row>
    <row r="31" spans="1:5" x14ac:dyDescent="0.25">
      <c r="A31" s="16" t="s">
        <v>35</v>
      </c>
      <c r="B31" s="17">
        <v>0.5</v>
      </c>
      <c r="C31" s="18" t="s">
        <v>26</v>
      </c>
      <c r="D31" s="3"/>
      <c r="E31" s="40">
        <f t="shared" si="3"/>
        <v>0</v>
      </c>
    </row>
    <row r="32" spans="1:5" x14ac:dyDescent="0.25">
      <c r="A32" s="16" t="s">
        <v>36</v>
      </c>
      <c r="B32" s="17">
        <v>0.3</v>
      </c>
      <c r="C32" s="18" t="s">
        <v>26</v>
      </c>
      <c r="D32" s="3"/>
      <c r="E32" s="40">
        <f t="shared" si="3"/>
        <v>0</v>
      </c>
    </row>
    <row r="33" spans="1:5" x14ac:dyDescent="0.25">
      <c r="A33" s="28" t="s">
        <v>33</v>
      </c>
      <c r="B33" s="20">
        <v>7.5</v>
      </c>
      <c r="C33" s="21"/>
      <c r="D33" s="4"/>
      <c r="E33" s="44">
        <f>SUM(E30:E32)</f>
        <v>0</v>
      </c>
    </row>
    <row r="34" spans="1:5" ht="31.5" x14ac:dyDescent="0.25">
      <c r="A34" s="16" t="s">
        <v>37</v>
      </c>
      <c r="B34" s="17">
        <v>0.7</v>
      </c>
      <c r="C34" s="18" t="s">
        <v>26</v>
      </c>
      <c r="D34" s="3"/>
      <c r="E34" s="40">
        <f>IF(D34&lt;6,$B34*D34,$B34*5)</f>
        <v>0</v>
      </c>
    </row>
    <row r="35" spans="1:5" x14ac:dyDescent="0.25">
      <c r="A35" s="16" t="s">
        <v>38</v>
      </c>
      <c r="B35" s="17">
        <v>0.5</v>
      </c>
      <c r="C35" s="18" t="s">
        <v>26</v>
      </c>
      <c r="D35" s="3"/>
      <c r="E35" s="40">
        <f>IF(D35&lt;6,$B35*D35,$B35*5)</f>
        <v>0</v>
      </c>
    </row>
    <row r="36" spans="1:5" ht="31.5" x14ac:dyDescent="0.25">
      <c r="A36" s="16" t="s">
        <v>39</v>
      </c>
      <c r="B36" s="17">
        <v>0.3</v>
      </c>
      <c r="C36" s="18" t="s">
        <v>26</v>
      </c>
      <c r="D36" s="3"/>
      <c r="E36" s="40">
        <f>IF(D36&lt;6,$B36*D36,$B36*5)</f>
        <v>0</v>
      </c>
    </row>
    <row r="37" spans="1:5" x14ac:dyDescent="0.25">
      <c r="A37" s="28" t="s">
        <v>40</v>
      </c>
      <c r="B37" s="20">
        <v>7.5</v>
      </c>
      <c r="C37" s="21"/>
      <c r="D37" s="4"/>
      <c r="E37" s="44">
        <f>SUM(E34:E36)</f>
        <v>0</v>
      </c>
    </row>
    <row r="38" spans="1:5" x14ac:dyDescent="0.25">
      <c r="A38" s="16" t="s">
        <v>41</v>
      </c>
      <c r="B38" s="17">
        <v>0.7</v>
      </c>
      <c r="C38" s="18" t="s">
        <v>42</v>
      </c>
      <c r="D38" s="3"/>
      <c r="E38" s="40">
        <f>IF(D38&lt;4,$B38*D38,$B38*3)</f>
        <v>0</v>
      </c>
    </row>
    <row r="39" spans="1:5" x14ac:dyDescent="0.25">
      <c r="A39" s="16" t="s">
        <v>43</v>
      </c>
      <c r="B39" s="17">
        <v>0.5</v>
      </c>
      <c r="C39" s="18" t="s">
        <v>42</v>
      </c>
      <c r="D39" s="3"/>
      <c r="E39" s="40">
        <f>IF(D39&lt;4,$B39*D39,$B39*3)</f>
        <v>0</v>
      </c>
    </row>
    <row r="40" spans="1:5" x14ac:dyDescent="0.25">
      <c r="A40" s="16" t="s">
        <v>44</v>
      </c>
      <c r="B40" s="17">
        <v>0.3</v>
      </c>
      <c r="C40" s="18" t="s">
        <v>42</v>
      </c>
      <c r="D40" s="3"/>
      <c r="E40" s="40">
        <f>IF(D40&lt;4,$B40*D40,$B40*3)</f>
        <v>0</v>
      </c>
    </row>
    <row r="41" spans="1:5" x14ac:dyDescent="0.25">
      <c r="A41" s="28" t="s">
        <v>45</v>
      </c>
      <c r="B41" s="20">
        <v>4.5</v>
      </c>
      <c r="C41" s="21"/>
      <c r="D41" s="4"/>
      <c r="E41" s="44">
        <f>SUM(E38:E40)</f>
        <v>0</v>
      </c>
    </row>
    <row r="42" spans="1:5" x14ac:dyDescent="0.25">
      <c r="A42" s="16" t="s">
        <v>46</v>
      </c>
      <c r="B42" s="17">
        <v>0.7</v>
      </c>
      <c r="C42" s="18" t="s">
        <v>47</v>
      </c>
      <c r="D42" s="3"/>
      <c r="E42" s="40">
        <f>IF(D42&lt;5,$B42*D42,$B42*4)</f>
        <v>0</v>
      </c>
    </row>
    <row r="43" spans="1:5" ht="16.5" thickBot="1" x14ac:dyDescent="0.3">
      <c r="A43" s="23" t="s">
        <v>48</v>
      </c>
      <c r="B43" s="17"/>
      <c r="C43" s="18"/>
      <c r="D43" s="3"/>
      <c r="E43" s="42">
        <f>SUM(E25,E29,E33,E37,E41,E42)*0.2</f>
        <v>0</v>
      </c>
    </row>
    <row r="44" spans="1:5" ht="32.25" thickBot="1" x14ac:dyDescent="0.3">
      <c r="A44" s="24" t="s">
        <v>49</v>
      </c>
      <c r="B44" s="25"/>
      <c r="C44" s="26" t="s">
        <v>4</v>
      </c>
      <c r="D44" s="6"/>
      <c r="E44" s="43"/>
    </row>
    <row r="45" spans="1:5" ht="31.5" x14ac:dyDescent="0.25">
      <c r="A45" s="16" t="s">
        <v>50</v>
      </c>
      <c r="B45" s="17">
        <v>0.3</v>
      </c>
      <c r="C45" s="18" t="s">
        <v>51</v>
      </c>
      <c r="D45" s="3"/>
      <c r="E45" s="40">
        <f>IF(D45&lt;21,$B45*D45,$B45*20)</f>
        <v>0</v>
      </c>
    </row>
    <row r="46" spans="1:5" x14ac:dyDescent="0.25">
      <c r="A46" s="16" t="s">
        <v>52</v>
      </c>
      <c r="B46" s="17">
        <v>1.5</v>
      </c>
      <c r="C46" s="18" t="s">
        <v>53</v>
      </c>
      <c r="D46" s="3"/>
      <c r="E46" s="40">
        <f>($B46*D46)</f>
        <v>0</v>
      </c>
    </row>
    <row r="47" spans="1:5" ht="31.5" x14ac:dyDescent="0.25">
      <c r="A47" s="16" t="s">
        <v>54</v>
      </c>
      <c r="B47" s="17">
        <v>1.25</v>
      </c>
      <c r="C47" s="18" t="s">
        <v>55</v>
      </c>
      <c r="D47" s="3"/>
      <c r="E47" s="40">
        <f>IF(D47&lt;11,$B47*D47,$B47*10)</f>
        <v>0</v>
      </c>
    </row>
    <row r="48" spans="1:5" ht="31.5" x14ac:dyDescent="0.25">
      <c r="A48" s="16" t="s">
        <v>56</v>
      </c>
      <c r="B48" s="17">
        <v>2.5</v>
      </c>
      <c r="C48" s="18" t="s">
        <v>57</v>
      </c>
      <c r="D48" s="3"/>
      <c r="E48" s="40">
        <f>IF(D48&lt;4,$B48*D48,$B48*3)</f>
        <v>0</v>
      </c>
    </row>
    <row r="49" spans="1:5" x14ac:dyDescent="0.25">
      <c r="A49" s="16" t="s">
        <v>58</v>
      </c>
      <c r="B49" s="17">
        <v>0.7</v>
      </c>
      <c r="C49" s="18" t="s">
        <v>59</v>
      </c>
      <c r="D49" s="3"/>
      <c r="E49" s="40">
        <f>IF(D49&lt;3,$B49*D49,$B49*2)</f>
        <v>0</v>
      </c>
    </row>
    <row r="50" spans="1:5" x14ac:dyDescent="0.25">
      <c r="A50" s="16" t="s">
        <v>60</v>
      </c>
      <c r="B50" s="17">
        <v>2</v>
      </c>
      <c r="C50" s="18" t="s">
        <v>42</v>
      </c>
      <c r="D50" s="3"/>
      <c r="E50" s="40">
        <f>IF(D50&lt;4,$B50*D50,$B50*3)</f>
        <v>0</v>
      </c>
    </row>
    <row r="51" spans="1:5" x14ac:dyDescent="0.25">
      <c r="A51" s="16" t="s">
        <v>61</v>
      </c>
      <c r="B51" s="17">
        <v>1.25</v>
      </c>
      <c r="C51" s="18" t="s">
        <v>42</v>
      </c>
      <c r="D51" s="3"/>
      <c r="E51" s="40">
        <f>IF(D51&lt;4,$B51*D51,$B51*3)</f>
        <v>0</v>
      </c>
    </row>
    <row r="52" spans="1:5" x14ac:dyDescent="0.25">
      <c r="A52" s="16" t="s">
        <v>67</v>
      </c>
      <c r="B52" s="17">
        <v>0.5</v>
      </c>
      <c r="C52" s="18" t="s">
        <v>42</v>
      </c>
      <c r="D52" s="3"/>
      <c r="E52" s="40">
        <f>IF(D52&lt;4,$B52*D52,$B52*3)</f>
        <v>0</v>
      </c>
    </row>
    <row r="53" spans="1:5" x14ac:dyDescent="0.25">
      <c r="A53" s="16" t="s">
        <v>68</v>
      </c>
      <c r="B53" s="17">
        <v>2</v>
      </c>
      <c r="C53" s="18" t="s">
        <v>42</v>
      </c>
      <c r="D53" s="3"/>
      <c r="E53" s="40">
        <f>IF(D53&lt;4,$B53*D53,$B53*3)</f>
        <v>0</v>
      </c>
    </row>
    <row r="54" spans="1:5" x14ac:dyDescent="0.25">
      <c r="A54" s="16" t="s">
        <v>69</v>
      </c>
      <c r="B54" s="17">
        <v>0.7</v>
      </c>
      <c r="C54" s="18" t="s">
        <v>62</v>
      </c>
      <c r="D54" s="3"/>
      <c r="E54" s="40">
        <f>IF(D54&lt;3,$B54*D54,$B54*2)</f>
        <v>0</v>
      </c>
    </row>
    <row r="55" spans="1:5" ht="31.5" x14ac:dyDescent="0.25">
      <c r="A55" s="16" t="s">
        <v>70</v>
      </c>
      <c r="B55" s="17">
        <v>0.7</v>
      </c>
      <c r="C55" s="18" t="s">
        <v>63</v>
      </c>
      <c r="D55" s="3"/>
      <c r="E55" s="40">
        <f>IF(D55&lt;3,$B55*D55,$B55*2)</f>
        <v>0</v>
      </c>
    </row>
    <row r="56" spans="1:5" ht="31.5" x14ac:dyDescent="0.25">
      <c r="A56" s="16" t="s">
        <v>71</v>
      </c>
      <c r="B56" s="17">
        <v>1.25</v>
      </c>
      <c r="C56" s="18" t="s">
        <v>64</v>
      </c>
      <c r="D56" s="3"/>
      <c r="E56" s="40">
        <f>IF(D56&lt;5,$B56*D56,$B56*4)</f>
        <v>0</v>
      </c>
    </row>
    <row r="57" spans="1:5" x14ac:dyDescent="0.25">
      <c r="A57" s="16" t="s">
        <v>72</v>
      </c>
      <c r="B57" s="17">
        <v>1.25</v>
      </c>
      <c r="C57" s="18"/>
      <c r="D57" s="3"/>
      <c r="E57" s="40">
        <f>IF(D57&lt;5,$B57*D57,$B57*4)</f>
        <v>0</v>
      </c>
    </row>
    <row r="58" spans="1:5" x14ac:dyDescent="0.25">
      <c r="A58" s="29" t="s">
        <v>73</v>
      </c>
      <c r="B58" s="30">
        <v>2</v>
      </c>
      <c r="C58" s="31"/>
      <c r="D58" s="7"/>
      <c r="E58" s="40">
        <f>IF(D58&lt;5,$B58*D58,$B58*4)</f>
        <v>0</v>
      </c>
    </row>
    <row r="59" spans="1:5" x14ac:dyDescent="0.25">
      <c r="A59" s="32" t="s">
        <v>65</v>
      </c>
      <c r="B59" s="33">
        <v>2</v>
      </c>
      <c r="C59" s="34" t="s">
        <v>62</v>
      </c>
      <c r="D59" s="8"/>
      <c r="E59" s="45">
        <f>IF(D59&lt;3,$B59*D59,$B59*2)</f>
        <v>0</v>
      </c>
    </row>
    <row r="60" spans="1:5" x14ac:dyDescent="0.25">
      <c r="A60" s="35" t="s">
        <v>66</v>
      </c>
      <c r="B60" s="36"/>
      <c r="C60" s="37"/>
      <c r="D60" s="9"/>
      <c r="E60" s="36">
        <f>SUM(E45:E59)*0.2</f>
        <v>0</v>
      </c>
    </row>
  </sheetData>
  <sheetProtection algorithmName="SHA-512" hashValue="Xtdl2ispVMGZ4c52CWAp+OgRbsmufI6MggeadJgyH7QZnSiRpU5i1e3yglzZdlXwJuE41+gsY7lISDY7RIBK6A==" saltValue="H49az82CDHp2rPS2+vzo0Q==" spinCount="100000" sheet="1" objects="1" scenarios="1"/>
  <protectedRanges>
    <protectedRange password="8779" sqref="D5:D59" name="Intervalo1"/>
  </protectedRanges>
  <mergeCells count="3">
    <mergeCell ref="A1:C2"/>
    <mergeCell ref="D1:E1"/>
    <mergeCell ref="D2:E2"/>
  </mergeCells>
  <pageMargins left="0.511811024" right="0.511811024" top="0.78740157499999996" bottom="0.78740157499999996" header="0.31496062000000002" footer="0.31496062000000002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tanure</dc:creator>
  <cp:lastModifiedBy>Giovana Verginia de Souza</cp:lastModifiedBy>
  <dcterms:created xsi:type="dcterms:W3CDTF">2023-01-30T18:31:43Z</dcterms:created>
  <dcterms:modified xsi:type="dcterms:W3CDTF">2023-09-18T13:00:19Z</dcterms:modified>
</cp:coreProperties>
</file>